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740" tabRatio="714"/>
  </bookViews>
  <sheets>
    <sheet name="Светозарево" sheetId="5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9" i="5"/>
  <c r="E51" l="1"/>
  <c r="E34" l="1"/>
  <c r="E44" l="1"/>
  <c r="E35" l="1"/>
  <c r="E36"/>
  <c r="D37" l="1"/>
  <c r="B68" l="1"/>
  <c r="C55" l="1"/>
  <c r="B55"/>
  <c r="D55" l="1"/>
  <c r="D26" l="1"/>
  <c r="C26"/>
  <c r="B26"/>
  <c r="E25"/>
  <c r="C37"/>
  <c r="D13" l="1"/>
  <c r="C13"/>
  <c r="B37" l="1"/>
  <c r="E66" l="1"/>
  <c r="E49"/>
  <c r="E46"/>
  <c r="E42"/>
  <c r="E41"/>
  <c r="E39"/>
  <c r="E33"/>
  <c r="E32"/>
  <c r="E31"/>
  <c r="E30"/>
  <c r="E29"/>
  <c r="E28"/>
  <c r="E24"/>
  <c r="E23"/>
  <c r="E22"/>
  <c r="E21"/>
  <c r="E16"/>
  <c r="E20"/>
  <c r="E19"/>
  <c r="E18"/>
  <c r="E17"/>
  <c r="E15"/>
  <c r="B13"/>
  <c r="E12"/>
  <c r="E11"/>
  <c r="E10"/>
  <c r="E9"/>
  <c r="E7"/>
  <c r="E5"/>
  <c r="E37" l="1"/>
  <c r="E55"/>
  <c r="E26"/>
  <c r="E13"/>
</calcChain>
</file>

<file path=xl/sharedStrings.xml><?xml version="1.0" encoding="utf-8"?>
<sst xmlns="http://schemas.openxmlformats.org/spreadsheetml/2006/main" count="70" uniqueCount="69">
  <si>
    <t>Ассигнования</t>
  </si>
  <si>
    <t>расход</t>
  </si>
  <si>
    <t>остаток</t>
  </si>
  <si>
    <t>Услуги связи</t>
  </si>
  <si>
    <t>отопление</t>
  </si>
  <si>
    <t>электроэнергия</t>
  </si>
  <si>
    <t>водоснабжение</t>
  </si>
  <si>
    <t>мусор</t>
  </si>
  <si>
    <t>Подписка на газету "Кировская правда"</t>
  </si>
  <si>
    <t>УЧЕБНЫЕ РАСХОДЫ (ГОССТАНДАРТ)</t>
  </si>
  <si>
    <t>до сентября</t>
  </si>
  <si>
    <t>Испытание электрооборудования</t>
  </si>
  <si>
    <t>Медосмотр авансовый</t>
  </si>
  <si>
    <t>итого 223</t>
  </si>
  <si>
    <t xml:space="preserve">Уничтожение грызунов </t>
  </si>
  <si>
    <t xml:space="preserve">Медосмотр </t>
  </si>
  <si>
    <t>Хозтовары, перчатки, посуда</t>
  </si>
  <si>
    <t>передвижка</t>
  </si>
  <si>
    <t>Лабораторные исследования</t>
  </si>
  <si>
    <t>Обучение по охране труда, пожарной безопасности, пожарно-технический минимум</t>
  </si>
  <si>
    <t>итого 346</t>
  </si>
  <si>
    <t>МКОУ СОШ д. Светозарево</t>
  </si>
  <si>
    <t>Противоклещевые мероприятия</t>
  </si>
  <si>
    <t xml:space="preserve">Платежи Гостехнадзора </t>
  </si>
  <si>
    <t>Измерение параметров световой среды, производственный контроль</t>
  </si>
  <si>
    <t>итого 225</t>
  </si>
  <si>
    <t>Предрейсовый и послерейсовый осмотр водителя</t>
  </si>
  <si>
    <t>Услуги по приему данных на сервер (система Глонасс диспетчерского мониторинга)</t>
  </si>
  <si>
    <t>Ежегодные занятия с водит. автотрансп. средств (техм.)</t>
  </si>
  <si>
    <t>итого 226</t>
  </si>
  <si>
    <t>Транспортный налог</t>
  </si>
  <si>
    <t>Госпошлина Гостехнадзора</t>
  </si>
  <si>
    <t>ГСМ</t>
  </si>
  <si>
    <t>Канцтовары, бумага, мел</t>
  </si>
  <si>
    <t>Изготовление аттестатов, приложений к аттестатам, медаль</t>
  </si>
  <si>
    <t>Техническое обслуживание огнетушителей</t>
  </si>
  <si>
    <t>Очистка крыши, территории школы от снега, наледи</t>
  </si>
  <si>
    <t>Заправка, ремонт картриджа, замена фотобарабана, ремонт оргтехники (принтера, МФЦ и др.)</t>
  </si>
  <si>
    <t>ТО, ремонт, шиномонтаж а/транспортного средства</t>
  </si>
  <si>
    <r>
      <t>Обслуживание АПС</t>
    </r>
    <r>
      <rPr>
        <b/>
        <sz val="9"/>
        <rFont val="Arial Cyr"/>
        <charset val="204"/>
      </rPr>
      <t xml:space="preserve"> </t>
    </r>
  </si>
  <si>
    <t>Моющие, чистящие, дезинфицирующие средства, салфетки бумажные, средства личной гигиены</t>
  </si>
  <si>
    <t>Запчасти к автомобилю, аккумулятор, расходные материалы</t>
  </si>
  <si>
    <t>Тосол, масло, антифриз</t>
  </si>
  <si>
    <t>Страховые платежи по ОСАГО</t>
  </si>
  <si>
    <t>Ослуживание тревожной кнопки (с сентября по декабрь) УСЛУГИ ОХРАНЫ ОБЪЕКТОВ =792,24</t>
  </si>
  <si>
    <t>Гигиеническая подготовка и аттестация должностных лиц</t>
  </si>
  <si>
    <t>Учебники,ноутбуки, мячи</t>
  </si>
  <si>
    <t>Ремонтные работы систем водоснабжения, отопления, канализации, ремонт АПС, чистка канализационной линии, ремонт стены здания школы, замена аварийных светильников</t>
  </si>
  <si>
    <t>Аварийные светильники, светильники</t>
  </si>
  <si>
    <t>Расходы учреждения в 2024 году</t>
  </si>
  <si>
    <t>Строительно-отделочные материалы, сантехническое оборудование и материалы, электротехнические материалы</t>
  </si>
  <si>
    <t>903-0702-0100082020-244-221</t>
  </si>
  <si>
    <t>903-0702-0100082020-112-226</t>
  </si>
  <si>
    <t>903-0702-0100082020-244-225</t>
  </si>
  <si>
    <r>
      <t>903-0702-0100082020-</t>
    </r>
    <r>
      <rPr>
        <b/>
        <sz val="10"/>
        <color rgb="FFFF0000"/>
        <rFont val="Arial Cyr"/>
        <charset val="204"/>
      </rPr>
      <t>247</t>
    </r>
    <r>
      <rPr>
        <b/>
        <sz val="10"/>
        <rFont val="Arial Cyr"/>
        <charset val="204"/>
      </rPr>
      <t>-223.01</t>
    </r>
  </si>
  <si>
    <r>
      <t>903-0702-0100082020-</t>
    </r>
    <r>
      <rPr>
        <b/>
        <sz val="10"/>
        <color rgb="FFFF0000"/>
        <rFont val="Arial Cyr"/>
        <charset val="204"/>
      </rPr>
      <t>247</t>
    </r>
    <r>
      <rPr>
        <b/>
        <sz val="10"/>
        <rFont val="Arial Cyr"/>
        <charset val="204"/>
      </rPr>
      <t>-223.03</t>
    </r>
  </si>
  <si>
    <t>903-0702-0100082020-244-223.04</t>
  </si>
  <si>
    <t>903-0702-0100082020-244-223.07</t>
  </si>
  <si>
    <t>903-0702-0100082020-244-226</t>
  </si>
  <si>
    <t>903-0702-0100082020-244-344</t>
  </si>
  <si>
    <t>903-0702-0100082020-244-346</t>
  </si>
  <si>
    <t>903-0702-01Q0017010-244-310.84</t>
  </si>
  <si>
    <t>903-0702-01Q0017010-244-349.84</t>
  </si>
  <si>
    <t>903-0702-0100082020-244-227</t>
  </si>
  <si>
    <t>903-0702-0100082020-852-291</t>
  </si>
  <si>
    <t>903-0702-000082020-244-310</t>
  </si>
  <si>
    <t>903-0702-0100082020-244-343</t>
  </si>
  <si>
    <t>ТОЧКА РОСТА</t>
  </si>
  <si>
    <t>903-0702-010Е115460-244-344</t>
  </si>
</sst>
</file>

<file path=xl/styles.xml><?xml version="1.0" encoding="utf-8"?>
<styleSheet xmlns="http://schemas.openxmlformats.org/spreadsheetml/2006/main">
  <numFmts count="1">
    <numFmt numFmtId="164" formatCode="#,###.00"/>
  </numFmts>
  <fonts count="33"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name val="Arial Cyr"/>
      <charset val="204"/>
    </font>
    <font>
      <b/>
      <sz val="11"/>
      <color rgb="FF000000"/>
      <name val="Calibri"/>
      <family val="2"/>
      <charset val="204"/>
    </font>
    <font>
      <b/>
      <sz val="14"/>
      <name val="Arial Cyr"/>
      <charset val="204"/>
    </font>
    <font>
      <b/>
      <i/>
      <sz val="12"/>
      <name val="Monotype Corsiva"/>
      <family val="4"/>
      <charset val="204"/>
    </font>
    <font>
      <b/>
      <i/>
      <sz val="12"/>
      <color rgb="FFFF0000"/>
      <name val="Monotype Corsiva"/>
      <family val="4"/>
      <charset val="204"/>
    </font>
    <font>
      <b/>
      <sz val="9"/>
      <color rgb="FFFF0000"/>
      <name val="Arial Cyr"/>
      <charset val="204"/>
    </font>
    <font>
      <sz val="10"/>
      <color rgb="FFFF000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color rgb="FFFF0000"/>
      <name val="Arial Cyr"/>
      <charset val="204"/>
    </font>
    <font>
      <b/>
      <sz val="11"/>
      <color rgb="FFFF0000"/>
      <name val="Calibri"/>
      <family val="2"/>
      <charset val="204"/>
    </font>
    <font>
      <sz val="10"/>
      <name val="Arial Cyr"/>
      <charset val="204"/>
    </font>
    <font>
      <sz val="8"/>
      <color rgb="FFFF000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8"/>
      <color rgb="FFFF0000"/>
      <name val="Arial Cyr"/>
      <charset val="204"/>
    </font>
    <font>
      <b/>
      <sz val="8"/>
      <name val="Arial Cyr"/>
      <charset val="204"/>
    </font>
    <font>
      <sz val="9"/>
      <color rgb="FF000000"/>
      <name val="Arial Cyr"/>
      <charset val="204"/>
    </font>
    <font>
      <b/>
      <u/>
      <sz val="11"/>
      <color rgb="FFFF0000"/>
      <name val="Calibri"/>
      <family val="2"/>
      <charset val="204"/>
    </font>
    <font>
      <sz val="8"/>
      <color rgb="FF000000"/>
      <name val="Calibri"/>
      <family val="2"/>
      <charset val="204"/>
    </font>
    <font>
      <sz val="11"/>
      <color rgb="FF00B0F0"/>
      <name val="Calibri"/>
      <family val="2"/>
      <charset val="204"/>
    </font>
    <font>
      <sz val="9"/>
      <color rgb="FF000000"/>
      <name val="Calibri"/>
      <family val="2"/>
      <charset val="204"/>
    </font>
    <font>
      <sz val="6"/>
      <name val="Arial Cyr"/>
      <charset val="204"/>
    </font>
    <font>
      <b/>
      <sz val="7"/>
      <name val="Arial Cyr"/>
      <charset val="204"/>
    </font>
    <font>
      <u/>
      <sz val="11"/>
      <color rgb="FF000000"/>
      <name val="Calibri"/>
      <family val="2"/>
      <charset val="204"/>
    </font>
    <font>
      <sz val="10"/>
      <color rgb="FF000000"/>
      <name val="Arial Cyr"/>
    </font>
    <font>
      <sz val="11"/>
      <color rgb="FFFFFF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rgb="FF00A933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00A933"/>
      </patternFill>
    </fill>
    <fill>
      <patternFill patternType="solid">
        <fgColor rgb="FF00B0F0"/>
        <bgColor rgb="FF00B05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" fontId="31" fillId="0" borderId="8">
      <alignment horizontal="right" vertical="top" shrinkToFit="1"/>
    </xf>
    <xf numFmtId="4" fontId="31" fillId="0" borderId="8">
      <alignment horizontal="right" vertical="top" shrinkToFit="1"/>
    </xf>
    <xf numFmtId="49" fontId="31" fillId="0" borderId="8">
      <alignment horizontal="left" shrinkToFit="1"/>
    </xf>
    <xf numFmtId="0" fontId="13" fillId="0" borderId="0"/>
  </cellStyleXfs>
  <cellXfs count="120">
    <xf numFmtId="0" fontId="0" fillId="0" borderId="0" xfId="0"/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/>
    </xf>
    <xf numFmtId="0" fontId="10" fillId="0" borderId="2" xfId="0" applyFont="1" applyBorder="1"/>
    <xf numFmtId="4" fontId="10" fillId="0" borderId="2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4" fontId="2" fillId="0" borderId="0" xfId="0" applyNumberFormat="1" applyFont="1"/>
    <xf numFmtId="0" fontId="2" fillId="0" borderId="2" xfId="0" applyFon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12" fillId="0" borderId="0" xfId="0" applyFont="1"/>
    <xf numFmtId="49" fontId="10" fillId="0" borderId="3" xfId="0" applyNumberFormat="1" applyFont="1" applyBorder="1"/>
    <xf numFmtId="2" fontId="10" fillId="0" borderId="2" xfId="0" applyNumberFormat="1" applyFont="1" applyBorder="1" applyAlignment="1">
      <alignment horizontal="right"/>
    </xf>
    <xf numFmtId="4" fontId="0" fillId="0" borderId="0" xfId="0" applyNumberFormat="1"/>
    <xf numFmtId="49" fontId="10" fillId="0" borderId="3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2" fillId="0" borderId="0" xfId="0" applyFont="1"/>
    <xf numFmtId="4" fontId="2" fillId="2" borderId="2" xfId="0" applyNumberFormat="1" applyFont="1" applyFill="1" applyBorder="1" applyAlignment="1">
      <alignment horizontal="right"/>
    </xf>
    <xf numFmtId="0" fontId="19" fillId="0" borderId="0" xfId="0" applyFont="1"/>
    <xf numFmtId="49" fontId="2" fillId="2" borderId="3" xfId="0" applyNumberFormat="1" applyFont="1" applyFill="1" applyBorder="1" applyAlignment="1">
      <alignment horizontal="right"/>
    </xf>
    <xf numFmtId="0" fontId="2" fillId="0" borderId="2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21" fillId="2" borderId="2" xfId="0" applyNumberFormat="1" applyFont="1" applyFill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right"/>
    </xf>
    <xf numFmtId="0" fontId="25" fillId="0" borderId="0" xfId="0" applyFont="1" applyAlignment="1">
      <alignment wrapText="1"/>
    </xf>
    <xf numFmtId="4" fontId="22" fillId="2" borderId="2" xfId="0" applyNumberFormat="1" applyFont="1" applyFill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22" fillId="0" borderId="0" xfId="0" applyFont="1"/>
    <xf numFmtId="0" fontId="21" fillId="0" borderId="0" xfId="0" applyFont="1" applyAlignment="1">
      <alignment horizontal="center"/>
    </xf>
    <xf numFmtId="4" fontId="23" fillId="0" borderId="2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" fontId="15" fillId="2" borderId="2" xfId="0" applyNumberFormat="1" applyFont="1" applyFill="1" applyBorder="1" applyAlignment="1">
      <alignment horizontal="right"/>
    </xf>
    <xf numFmtId="4" fontId="8" fillId="0" borderId="0" xfId="0" applyNumberFormat="1" applyFont="1"/>
    <xf numFmtId="0" fontId="9" fillId="2" borderId="3" xfId="0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center"/>
    </xf>
    <xf numFmtId="4" fontId="17" fillId="0" borderId="2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4" fontId="22" fillId="2" borderId="3" xfId="0" applyNumberFormat="1" applyFont="1" applyFill="1" applyBorder="1" applyAlignment="1">
      <alignment horizontal="right"/>
    </xf>
    <xf numFmtId="0" fontId="0" fillId="0" borderId="4" xfId="0" applyBorder="1"/>
    <xf numFmtId="0" fontId="19" fillId="0" borderId="4" xfId="0" applyFont="1" applyBorder="1"/>
    <xf numFmtId="4" fontId="0" fillId="2" borderId="0" xfId="0" applyNumberFormat="1" applyFill="1" applyAlignment="1">
      <alignment horizontal="right"/>
    </xf>
    <xf numFmtId="4" fontId="14" fillId="0" borderId="0" xfId="0" applyNumberFormat="1" applyFont="1"/>
    <xf numFmtId="4" fontId="22" fillId="0" borderId="0" xfId="0" applyNumberFormat="1" applyFont="1"/>
    <xf numFmtId="4" fontId="3" fillId="2" borderId="2" xfId="0" applyNumberFormat="1" applyFont="1" applyFill="1" applyBorder="1" applyAlignment="1">
      <alignment horizontal="right"/>
    </xf>
    <xf numFmtId="0" fontId="26" fillId="0" borderId="0" xfId="0" applyFont="1"/>
    <xf numFmtId="4" fontId="12" fillId="2" borderId="2" xfId="0" applyNumberFormat="1" applyFont="1" applyFill="1" applyBorder="1" applyAlignment="1">
      <alignment horizontal="center"/>
    </xf>
    <xf numFmtId="4" fontId="0" fillId="2" borderId="2" xfId="0" applyNumberFormat="1" applyFill="1" applyBorder="1" applyAlignment="1">
      <alignment horizontal="right"/>
    </xf>
    <xf numFmtId="4" fontId="12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/>
    <xf numFmtId="4" fontId="9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0" borderId="2" xfId="0" applyBorder="1"/>
    <xf numFmtId="0" fontId="0" fillId="0" borderId="2" xfId="0" applyBorder="1" applyAlignment="1">
      <alignment wrapText="1"/>
    </xf>
    <xf numFmtId="0" fontId="11" fillId="0" borderId="0" xfId="0" applyFont="1" applyAlignment="1">
      <alignment horizontal="center"/>
    </xf>
    <xf numFmtId="0" fontId="24" fillId="0" borderId="0" xfId="0" applyFont="1"/>
    <xf numFmtId="4" fontId="9" fillId="4" borderId="2" xfId="0" applyNumberFormat="1" applyFont="1" applyFill="1" applyBorder="1" applyAlignment="1">
      <alignment horizontal="right"/>
    </xf>
    <xf numFmtId="2" fontId="9" fillId="4" borderId="2" xfId="0" applyNumberFormat="1" applyFont="1" applyFill="1" applyBorder="1" applyAlignment="1">
      <alignment horizontal="right"/>
    </xf>
    <xf numFmtId="4" fontId="28" fillId="0" borderId="0" xfId="0" applyNumberFormat="1" applyFont="1" applyAlignment="1">
      <alignment vertical="center" wrapText="1"/>
    </xf>
    <xf numFmtId="4" fontId="9" fillId="4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vertical="center"/>
    </xf>
    <xf numFmtId="0" fontId="25" fillId="0" borderId="0" xfId="0" applyFont="1"/>
    <xf numFmtId="0" fontId="30" fillId="0" borderId="0" xfId="0" applyFont="1"/>
    <xf numFmtId="49" fontId="10" fillId="0" borderId="3" xfId="0" applyNumberFormat="1" applyFont="1" applyBorder="1" applyAlignment="1">
      <alignment horizontal="left" wrapText="1"/>
    </xf>
    <xf numFmtId="49" fontId="23" fillId="0" borderId="3" xfId="0" applyNumberFormat="1" applyFont="1" applyBorder="1" applyAlignment="1">
      <alignment wrapText="1"/>
    </xf>
    <xf numFmtId="0" fontId="20" fillId="0" borderId="4" xfId="0" applyFont="1" applyBorder="1"/>
    <xf numFmtId="4" fontId="29" fillId="0" borderId="0" xfId="0" applyNumberFormat="1" applyFont="1" applyAlignment="1">
      <alignment wrapText="1"/>
    </xf>
    <xf numFmtId="4" fontId="7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27" fillId="0" borderId="4" xfId="0" applyNumberFormat="1" applyFont="1" applyBorder="1" applyAlignment="1">
      <alignment wrapText="1"/>
    </xf>
    <xf numFmtId="4" fontId="13" fillId="0" borderId="0" xfId="0" applyNumberFormat="1" applyFont="1"/>
    <xf numFmtId="0" fontId="18" fillId="0" borderId="3" xfId="0" applyFont="1" applyBorder="1" applyAlignment="1">
      <alignment horizontal="left" wrapText="1"/>
    </xf>
    <xf numFmtId="0" fontId="3" fillId="5" borderId="0" xfId="0" applyFont="1" applyFill="1" applyAlignment="1">
      <alignment horizontal="right"/>
    </xf>
    <xf numFmtId="0" fontId="12" fillId="5" borderId="0" xfId="0" applyFont="1" applyFill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right" vertical="center"/>
    </xf>
    <xf numFmtId="4" fontId="9" fillId="3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164" fontId="9" fillId="6" borderId="2" xfId="0" applyNumberFormat="1" applyFont="1" applyFill="1" applyBorder="1" applyAlignment="1">
      <alignment horizontal="right"/>
    </xf>
    <xf numFmtId="4" fontId="7" fillId="6" borderId="2" xfId="0" applyNumberFormat="1" applyFont="1" applyFill="1" applyBorder="1" applyAlignment="1">
      <alignment horizontal="center"/>
    </xf>
    <xf numFmtId="4" fontId="10" fillId="6" borderId="2" xfId="0" applyNumberFormat="1" applyFont="1" applyFill="1" applyBorder="1" applyAlignment="1">
      <alignment horizontal="right"/>
    </xf>
    <xf numFmtId="4" fontId="9" fillId="6" borderId="2" xfId="0" applyNumberFormat="1" applyFont="1" applyFill="1" applyBorder="1" applyAlignment="1">
      <alignment horizontal="right"/>
    </xf>
    <xf numFmtId="164" fontId="9" fillId="7" borderId="2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32" fillId="0" borderId="0" xfId="0" applyFont="1" applyFill="1"/>
    <xf numFmtId="0" fontId="0" fillId="0" borderId="0" xfId="0" applyFill="1"/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4" fontId="9" fillId="4" borderId="6" xfId="0" applyNumberFormat="1" applyFont="1" applyFill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7" fillId="0" borderId="6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9" fillId="4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</cellXfs>
  <cellStyles count="5">
    <cellStyle name="xl28" xfId="3"/>
    <cellStyle name="xl29" xfId="1"/>
    <cellStyle name="xl32" xfId="2"/>
    <cellStyle name="Обычный" xfId="0" builtinId="0"/>
    <cellStyle name="Обычный 2" xf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58ED5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S68"/>
  <sheetViews>
    <sheetView tabSelected="1" topLeftCell="A46" workbookViewId="0">
      <selection activeCell="N57" sqref="N57"/>
    </sheetView>
  </sheetViews>
  <sheetFormatPr defaultColWidth="8.7109375" defaultRowHeight="15.75"/>
  <cols>
    <col min="1" max="1" width="42.140625" customWidth="1"/>
    <col min="2" max="2" width="14" style="19" customWidth="1"/>
    <col min="3" max="3" width="13.28515625" style="20" customWidth="1"/>
    <col min="4" max="4" width="12.42578125" style="1" customWidth="1"/>
    <col min="5" max="5" width="12.7109375" style="19" customWidth="1"/>
    <col min="6" max="6" width="12.5703125" customWidth="1"/>
    <col min="8" max="8" width="9.140625" style="2" customWidth="1"/>
  </cols>
  <sheetData>
    <row r="1" spans="1:19" ht="15.75" customHeight="1">
      <c r="A1" s="107" t="s">
        <v>49</v>
      </c>
      <c r="B1" s="107"/>
      <c r="C1" s="107"/>
      <c r="D1" s="107"/>
      <c r="E1" s="107"/>
      <c r="G1" s="3"/>
      <c r="H1" s="3"/>
      <c r="I1" s="3"/>
      <c r="J1" s="3"/>
      <c r="K1" s="3"/>
      <c r="L1" s="3"/>
      <c r="M1" s="3"/>
    </row>
    <row r="2" spans="1:19" ht="18">
      <c r="A2" s="108" t="s">
        <v>21</v>
      </c>
      <c r="B2" s="108"/>
      <c r="C2" s="108"/>
      <c r="D2" s="108"/>
      <c r="E2" s="108"/>
    </row>
    <row r="3" spans="1:19">
      <c r="A3" s="25"/>
      <c r="B3" s="26" t="s">
        <v>0</v>
      </c>
      <c r="C3" s="27" t="s">
        <v>17</v>
      </c>
      <c r="D3" s="26" t="s">
        <v>1</v>
      </c>
      <c r="E3" s="26" t="s">
        <v>2</v>
      </c>
    </row>
    <row r="4" spans="1:19">
      <c r="A4" s="4" t="s">
        <v>51</v>
      </c>
      <c r="B4" s="5"/>
      <c r="C4" s="28"/>
      <c r="D4" s="41"/>
      <c r="E4" s="35"/>
      <c r="F4" s="21"/>
    </row>
    <row r="5" spans="1:19">
      <c r="A5" s="6" t="s">
        <v>3</v>
      </c>
      <c r="B5" s="70">
        <v>8700</v>
      </c>
      <c r="C5" s="29"/>
      <c r="D5" s="39"/>
      <c r="E5" s="8">
        <f>B5-D5+C5</f>
        <v>8700</v>
      </c>
      <c r="F5" s="42"/>
    </row>
    <row r="6" spans="1:19">
      <c r="A6" s="4" t="s">
        <v>52</v>
      </c>
      <c r="B6" s="30"/>
      <c r="C6" s="31"/>
      <c r="D6" s="30"/>
      <c r="E6" s="30"/>
    </row>
    <row r="7" spans="1:19">
      <c r="A7" s="6" t="s">
        <v>12</v>
      </c>
      <c r="B7" s="71">
        <v>5000</v>
      </c>
      <c r="C7" s="32"/>
      <c r="D7" s="14"/>
      <c r="E7" s="33">
        <f>B7+C7-D7</f>
        <v>5000</v>
      </c>
    </row>
    <row r="8" spans="1:19">
      <c r="A8" s="43"/>
      <c r="B8" s="5"/>
      <c r="C8" s="44"/>
      <c r="D8" s="22"/>
      <c r="E8" s="22"/>
      <c r="F8" s="9"/>
    </row>
    <row r="9" spans="1:19">
      <c r="A9" s="10" t="s">
        <v>54</v>
      </c>
      <c r="B9" s="70">
        <v>1350000</v>
      </c>
      <c r="C9" s="29"/>
      <c r="D9" s="11"/>
      <c r="E9" s="45">
        <f>B9+C9-D9</f>
        <v>1350000</v>
      </c>
      <c r="F9" s="46" t="s">
        <v>4</v>
      </c>
      <c r="I9" s="69"/>
      <c r="J9" s="23"/>
      <c r="N9" s="69"/>
      <c r="S9" s="69"/>
    </row>
    <row r="10" spans="1:19">
      <c r="A10" s="10" t="s">
        <v>55</v>
      </c>
      <c r="B10" s="70">
        <v>316000</v>
      </c>
      <c r="C10" s="29"/>
      <c r="D10" s="11"/>
      <c r="E10" s="45">
        <f>B10-D10+C10</f>
        <v>316000</v>
      </c>
      <c r="F10" t="s">
        <v>5</v>
      </c>
      <c r="J10" s="15"/>
    </row>
    <row r="11" spans="1:19">
      <c r="A11" s="10" t="s">
        <v>56</v>
      </c>
      <c r="B11" s="70">
        <v>14000</v>
      </c>
      <c r="C11" s="29"/>
      <c r="D11" s="11"/>
      <c r="E11" s="45">
        <f>B11-D11+C11</f>
        <v>14000</v>
      </c>
      <c r="F11" t="s">
        <v>6</v>
      </c>
      <c r="J11" s="15"/>
    </row>
    <row r="12" spans="1:19">
      <c r="A12" s="10" t="s">
        <v>57</v>
      </c>
      <c r="B12" s="70">
        <v>34100</v>
      </c>
      <c r="C12" s="29"/>
      <c r="D12" s="11"/>
      <c r="E12" s="45">
        <f>B12-D12+C12</f>
        <v>34100</v>
      </c>
      <c r="F12" t="s">
        <v>7</v>
      </c>
      <c r="J12" s="15"/>
    </row>
    <row r="13" spans="1:19">
      <c r="A13" s="10" t="s">
        <v>13</v>
      </c>
      <c r="B13" s="70">
        <f>SUM(B9:B12)</f>
        <v>1714100</v>
      </c>
      <c r="C13" s="29">
        <f>SUM(C9:C12)</f>
        <v>0</v>
      </c>
      <c r="D13" s="8">
        <f>SUM(D9:D12)</f>
        <v>0</v>
      </c>
      <c r="E13" s="8">
        <f>SUM(E9:E12)</f>
        <v>1714100</v>
      </c>
    </row>
    <row r="14" spans="1:19">
      <c r="A14" s="4" t="s">
        <v>53</v>
      </c>
      <c r="B14" s="5"/>
      <c r="C14" s="28"/>
      <c r="D14" s="41"/>
      <c r="E14" s="47"/>
      <c r="F14" s="48"/>
    </row>
    <row r="15" spans="1:19">
      <c r="A15" s="13" t="s">
        <v>14</v>
      </c>
      <c r="B15" s="70">
        <v>5300</v>
      </c>
      <c r="C15" s="29"/>
      <c r="D15" s="7"/>
      <c r="E15" s="8">
        <f t="shared" ref="E15:E24" si="0">B15-D15+C15</f>
        <v>5300</v>
      </c>
      <c r="F15" s="49"/>
    </row>
    <row r="16" spans="1:19">
      <c r="A16" s="16" t="s">
        <v>39</v>
      </c>
      <c r="B16" s="5">
        <v>24000</v>
      </c>
      <c r="C16" s="29"/>
      <c r="D16" s="7"/>
      <c r="E16" s="8">
        <f>B16-D16+C16</f>
        <v>24000</v>
      </c>
      <c r="F16" s="48"/>
      <c r="I16" s="105"/>
      <c r="J16" s="106"/>
      <c r="M16" s="12"/>
    </row>
    <row r="17" spans="1:9">
      <c r="A17" s="6" t="s">
        <v>22</v>
      </c>
      <c r="B17" s="70">
        <v>4500</v>
      </c>
      <c r="C17" s="29"/>
      <c r="D17" s="7"/>
      <c r="E17" s="8">
        <f t="shared" si="0"/>
        <v>4500</v>
      </c>
      <c r="F17" s="81"/>
      <c r="I17" s="78"/>
    </row>
    <row r="18" spans="1:9" ht="15" customHeight="1">
      <c r="A18" s="16" t="s">
        <v>35</v>
      </c>
      <c r="B18" s="70">
        <v>6200</v>
      </c>
      <c r="C18" s="29"/>
      <c r="D18" s="7"/>
      <c r="E18" s="8">
        <f t="shared" si="0"/>
        <v>6200</v>
      </c>
      <c r="F18" s="48"/>
    </row>
    <row r="19" spans="1:9" ht="36.75">
      <c r="A19" s="16" t="s">
        <v>37</v>
      </c>
      <c r="B19" s="70">
        <v>5000</v>
      </c>
      <c r="C19" s="29"/>
      <c r="D19" s="7"/>
      <c r="E19" s="8">
        <f t="shared" si="0"/>
        <v>5000</v>
      </c>
      <c r="F19" s="48"/>
    </row>
    <row r="20" spans="1:9" ht="24.75">
      <c r="A20" s="16" t="s">
        <v>38</v>
      </c>
      <c r="B20" s="70">
        <v>15000</v>
      </c>
      <c r="C20" s="29"/>
      <c r="D20" s="7"/>
      <c r="E20" s="8">
        <f t="shared" si="0"/>
        <v>15000</v>
      </c>
      <c r="F20" s="85"/>
    </row>
    <row r="21" spans="1:9">
      <c r="A21" s="13" t="s">
        <v>11</v>
      </c>
      <c r="B21" s="70">
        <v>6000</v>
      </c>
      <c r="C21" s="29"/>
      <c r="D21" s="7"/>
      <c r="E21" s="8">
        <f t="shared" si="0"/>
        <v>6000</v>
      </c>
    </row>
    <row r="22" spans="1:9">
      <c r="A22" s="13" t="s">
        <v>23</v>
      </c>
      <c r="B22" s="70">
        <v>1000</v>
      </c>
      <c r="C22" s="29"/>
      <c r="D22" s="7"/>
      <c r="E22" s="8">
        <f t="shared" si="0"/>
        <v>1000</v>
      </c>
    </row>
    <row r="23" spans="1:9" ht="48.75">
      <c r="A23" s="16" t="s">
        <v>47</v>
      </c>
      <c r="B23" s="70">
        <v>60000</v>
      </c>
      <c r="C23" s="29"/>
      <c r="D23" s="7"/>
      <c r="E23" s="8">
        <f t="shared" si="0"/>
        <v>60000</v>
      </c>
      <c r="F23" s="77"/>
    </row>
    <row r="24" spans="1:9" ht="24.75">
      <c r="A24" s="16" t="s">
        <v>24</v>
      </c>
      <c r="B24" s="70">
        <v>10000</v>
      </c>
      <c r="C24" s="29"/>
      <c r="D24" s="7"/>
      <c r="E24" s="8">
        <f t="shared" si="0"/>
        <v>10000</v>
      </c>
    </row>
    <row r="25" spans="1:9" ht="24.75">
      <c r="A25" s="16" t="s">
        <v>36</v>
      </c>
      <c r="B25" s="70">
        <v>20000</v>
      </c>
      <c r="C25" s="29"/>
      <c r="D25" s="7"/>
      <c r="E25" s="8">
        <f t="shared" ref="E25" si="1">B25-D25+C25</f>
        <v>20000</v>
      </c>
    </row>
    <row r="26" spans="1:9">
      <c r="A26" s="17" t="s">
        <v>25</v>
      </c>
      <c r="B26" s="70">
        <f>SUM(B15:B25)</f>
        <v>157000</v>
      </c>
      <c r="C26" s="29">
        <f>SUM(C15:C25)</f>
        <v>0</v>
      </c>
      <c r="D26" s="8">
        <f>SUM(D15:D25)</f>
        <v>0</v>
      </c>
      <c r="E26" s="8">
        <f>SUM(E15:E25)</f>
        <v>157000</v>
      </c>
      <c r="F26" s="9"/>
    </row>
    <row r="27" spans="1:9">
      <c r="A27" s="4" t="s">
        <v>58</v>
      </c>
      <c r="B27" s="5"/>
      <c r="C27" s="28"/>
      <c r="D27" s="50"/>
      <c r="E27" s="35"/>
    </row>
    <row r="28" spans="1:9">
      <c r="A28" s="13" t="s">
        <v>15</v>
      </c>
      <c r="B28" s="70">
        <v>45900</v>
      </c>
      <c r="C28" s="29"/>
      <c r="D28" s="7"/>
      <c r="E28" s="8">
        <f t="shared" ref="E28:E35" si="2">B28-D28+C28</f>
        <v>45900</v>
      </c>
    </row>
    <row r="29" spans="1:9" ht="14.25" customHeight="1">
      <c r="A29" s="16" t="s">
        <v>26</v>
      </c>
      <c r="B29" s="70">
        <v>21000</v>
      </c>
      <c r="C29" s="29"/>
      <c r="D29" s="7"/>
      <c r="E29" s="8">
        <f t="shared" si="2"/>
        <v>21000</v>
      </c>
      <c r="F29" s="51"/>
    </row>
    <row r="30" spans="1:9" ht="25.5" customHeight="1">
      <c r="A30" s="16" t="s">
        <v>27</v>
      </c>
      <c r="B30" s="70">
        <v>4000</v>
      </c>
      <c r="C30" s="29"/>
      <c r="D30" s="7"/>
      <c r="E30" s="8">
        <f t="shared" si="2"/>
        <v>4000</v>
      </c>
      <c r="F30" s="52"/>
    </row>
    <row r="31" spans="1:9" ht="24.75">
      <c r="A31" s="16" t="s">
        <v>28</v>
      </c>
      <c r="B31" s="70">
        <v>2000</v>
      </c>
      <c r="C31" s="29"/>
      <c r="D31" s="7"/>
      <c r="E31" s="8">
        <f t="shared" si="2"/>
        <v>2000</v>
      </c>
    </row>
    <row r="32" spans="1:9" ht="24.75">
      <c r="A32" s="80" t="s">
        <v>44</v>
      </c>
      <c r="B32" s="70">
        <v>9600</v>
      </c>
      <c r="C32" s="29"/>
      <c r="D32" s="7"/>
      <c r="E32" s="8">
        <f t="shared" si="2"/>
        <v>9600</v>
      </c>
    </row>
    <row r="33" spans="1:13">
      <c r="A33" s="16" t="s">
        <v>8</v>
      </c>
      <c r="B33" s="70">
        <v>1000</v>
      </c>
      <c r="C33" s="29"/>
      <c r="D33" s="7"/>
      <c r="E33" s="8">
        <f t="shared" si="2"/>
        <v>1000</v>
      </c>
    </row>
    <row r="34" spans="1:13" ht="27" customHeight="1">
      <c r="A34" s="79" t="s">
        <v>19</v>
      </c>
      <c r="B34" s="5">
        <v>5000</v>
      </c>
      <c r="C34" s="29"/>
      <c r="D34" s="7"/>
      <c r="E34" s="8">
        <f t="shared" ref="E34" si="3">B34-D34+C34</f>
        <v>5000</v>
      </c>
      <c r="F34" s="34"/>
      <c r="G34" s="34"/>
    </row>
    <row r="35" spans="1:13" ht="27" customHeight="1">
      <c r="A35" s="16" t="s">
        <v>45</v>
      </c>
      <c r="B35" s="5">
        <v>5000</v>
      </c>
      <c r="C35" s="29"/>
      <c r="D35" s="7"/>
      <c r="E35" s="8">
        <f t="shared" si="2"/>
        <v>5000</v>
      </c>
      <c r="F35" s="34"/>
      <c r="G35" s="34"/>
    </row>
    <row r="36" spans="1:13" ht="15.75" customHeight="1">
      <c r="A36" s="16" t="s">
        <v>18</v>
      </c>
      <c r="B36" s="5">
        <v>5000</v>
      </c>
      <c r="C36" s="29"/>
      <c r="D36" s="7"/>
      <c r="E36" s="8">
        <f t="shared" ref="E36" si="4">B36-D36+C36</f>
        <v>5000</v>
      </c>
      <c r="F36" s="34"/>
      <c r="G36" s="34"/>
    </row>
    <row r="37" spans="1:13">
      <c r="A37" s="17" t="s">
        <v>29</v>
      </c>
      <c r="B37" s="70">
        <f>SUM(B28:B36)</f>
        <v>98500</v>
      </c>
      <c r="C37" s="29">
        <f>SUM(C28:C36)</f>
        <v>0</v>
      </c>
      <c r="D37" s="8">
        <f>SUM(D28:D36)</f>
        <v>0</v>
      </c>
      <c r="E37" s="8">
        <f>SUM(E28:E36)</f>
        <v>98500</v>
      </c>
      <c r="F37" s="9"/>
    </row>
    <row r="38" spans="1:13">
      <c r="A38" s="24" t="s">
        <v>63</v>
      </c>
      <c r="B38" s="5"/>
      <c r="C38" s="44"/>
      <c r="D38" s="22"/>
      <c r="E38" s="53"/>
    </row>
    <row r="39" spans="1:13">
      <c r="A39" s="16" t="s">
        <v>43</v>
      </c>
      <c r="B39" s="70">
        <v>15000</v>
      </c>
      <c r="C39" s="29"/>
      <c r="D39" s="7"/>
      <c r="E39" s="8">
        <f>B39-D39+C39</f>
        <v>15000</v>
      </c>
      <c r="F39" s="54"/>
      <c r="J39" s="105"/>
      <c r="K39" s="105"/>
      <c r="L39" s="105"/>
      <c r="M39" s="105"/>
    </row>
    <row r="40" spans="1:13">
      <c r="A40" s="24" t="s">
        <v>64</v>
      </c>
      <c r="B40" s="5"/>
      <c r="C40" s="44"/>
      <c r="D40" s="22"/>
      <c r="E40" s="53"/>
      <c r="F40" s="9"/>
    </row>
    <row r="41" spans="1:13">
      <c r="A41" s="16" t="s">
        <v>30</v>
      </c>
      <c r="B41" s="70">
        <v>2000</v>
      </c>
      <c r="C41" s="29"/>
      <c r="D41" s="7"/>
      <c r="E41" s="8">
        <f>B41-D41+C41</f>
        <v>2000</v>
      </c>
      <c r="F41" s="9"/>
    </row>
    <row r="42" spans="1:13">
      <c r="A42" s="16" t="s">
        <v>31</v>
      </c>
      <c r="B42" s="70"/>
      <c r="C42" s="29"/>
      <c r="D42" s="7"/>
      <c r="E42" s="8">
        <f>B42-D42+C42</f>
        <v>0</v>
      </c>
      <c r="F42" s="86"/>
    </row>
    <row r="43" spans="1:13">
      <c r="A43" s="4" t="s">
        <v>65</v>
      </c>
      <c r="B43" s="5"/>
      <c r="C43" s="55"/>
      <c r="D43" s="56"/>
      <c r="E43" s="53"/>
      <c r="F43" s="59"/>
    </row>
    <row r="44" spans="1:13">
      <c r="A44" s="13" t="s">
        <v>48</v>
      </c>
      <c r="B44" s="73">
        <v>5000</v>
      </c>
      <c r="C44" s="74"/>
      <c r="D44" s="75"/>
      <c r="E44" s="76">
        <f>B44-D44+C44</f>
        <v>5000</v>
      </c>
      <c r="F44" s="9"/>
    </row>
    <row r="45" spans="1:13">
      <c r="A45" s="4" t="s">
        <v>66</v>
      </c>
      <c r="B45" s="5"/>
      <c r="C45" s="55"/>
      <c r="D45" s="56"/>
      <c r="E45" s="53"/>
      <c r="F45" s="59"/>
    </row>
    <row r="46" spans="1:13">
      <c r="A46" s="13" t="s">
        <v>32</v>
      </c>
      <c r="B46" s="110">
        <v>190000</v>
      </c>
      <c r="C46" s="114"/>
      <c r="D46" s="7"/>
      <c r="E46" s="112">
        <f>B46-D46+C46</f>
        <v>190000</v>
      </c>
      <c r="F46" s="9"/>
    </row>
    <row r="47" spans="1:13">
      <c r="A47" s="13" t="s">
        <v>42</v>
      </c>
      <c r="B47" s="111"/>
      <c r="C47" s="115"/>
      <c r="D47" s="7"/>
      <c r="E47" s="113"/>
      <c r="F47" s="9"/>
    </row>
    <row r="48" spans="1:13">
      <c r="A48" s="4" t="s">
        <v>59</v>
      </c>
      <c r="B48" s="5"/>
      <c r="C48" s="55"/>
      <c r="D48" s="56"/>
      <c r="E48" s="53"/>
    </row>
    <row r="49" spans="1:8" ht="40.5" customHeight="1">
      <c r="A49" s="87" t="s">
        <v>50</v>
      </c>
      <c r="B49" s="70">
        <v>40000</v>
      </c>
      <c r="C49" s="57"/>
      <c r="D49" s="11"/>
      <c r="E49" s="58">
        <f>B49+C49-D49</f>
        <v>40000</v>
      </c>
      <c r="F49" s="82"/>
      <c r="H49" s="40"/>
    </row>
    <row r="50" spans="1:8">
      <c r="A50" s="4" t="s">
        <v>60</v>
      </c>
      <c r="B50" s="5"/>
      <c r="C50" s="55"/>
      <c r="D50" s="56"/>
      <c r="E50" s="53"/>
    </row>
    <row r="51" spans="1:8" ht="24.75">
      <c r="A51" s="16" t="s">
        <v>40</v>
      </c>
      <c r="B51" s="110">
        <v>53000</v>
      </c>
      <c r="C51" s="114"/>
      <c r="D51" s="7"/>
      <c r="E51" s="112">
        <f>B51+C51-D51-D52-D53-D54</f>
        <v>53000</v>
      </c>
      <c r="F51" s="46">
        <v>8000</v>
      </c>
    </row>
    <row r="52" spans="1:8" ht="24.75">
      <c r="A52" s="16" t="s">
        <v>41</v>
      </c>
      <c r="B52" s="116"/>
      <c r="C52" s="117"/>
      <c r="D52" s="7"/>
      <c r="E52" s="118"/>
      <c r="F52" s="104">
        <v>20000</v>
      </c>
    </row>
    <row r="53" spans="1:8">
      <c r="A53" s="13" t="s">
        <v>16</v>
      </c>
      <c r="B53" s="116"/>
      <c r="C53" s="117"/>
      <c r="D53" s="7"/>
      <c r="E53" s="118"/>
      <c r="F53" s="46">
        <v>20000</v>
      </c>
    </row>
    <row r="54" spans="1:8">
      <c r="A54" s="13" t="s">
        <v>33</v>
      </c>
      <c r="B54" s="111"/>
      <c r="C54" s="115"/>
      <c r="D54" s="7"/>
      <c r="E54" s="113"/>
      <c r="F54" s="46">
        <v>5000</v>
      </c>
    </row>
    <row r="55" spans="1:8">
      <c r="A55" s="36" t="s">
        <v>20</v>
      </c>
      <c r="B55" s="70">
        <f>SUM(B51:B54)</f>
        <v>53000</v>
      </c>
      <c r="C55" s="29">
        <f>SUM(C51:C54)</f>
        <v>0</v>
      </c>
      <c r="D55" s="8">
        <f>SUM(D51:D54)</f>
        <v>0</v>
      </c>
      <c r="E55" s="8">
        <f>SUM(E51:E54)</f>
        <v>53000</v>
      </c>
      <c r="F55" s="72"/>
    </row>
    <row r="56" spans="1:8" ht="11.25" customHeight="1">
      <c r="A56" s="60"/>
      <c r="B56" s="61"/>
      <c r="C56" s="62"/>
      <c r="D56" s="63"/>
      <c r="E56" s="61"/>
    </row>
    <row r="57" spans="1:8" ht="15">
      <c r="A57" s="119" t="s">
        <v>67</v>
      </c>
      <c r="B57" s="119"/>
      <c r="C57" s="119"/>
      <c r="D57" s="119"/>
      <c r="E57" s="119"/>
      <c r="H57"/>
    </row>
    <row r="58" spans="1:8" ht="15">
      <c r="A58" s="98" t="s">
        <v>68</v>
      </c>
      <c r="B58" s="99"/>
      <c r="C58" s="100"/>
      <c r="D58" s="101"/>
      <c r="E58" s="102"/>
      <c r="H58"/>
    </row>
    <row r="59" spans="1:8" s="84" customFormat="1" ht="38.25">
      <c r="A59" s="90" t="s">
        <v>50</v>
      </c>
      <c r="B59" s="103">
        <v>300000</v>
      </c>
      <c r="C59" s="83"/>
      <c r="D59" s="91"/>
      <c r="E59" s="92">
        <f>B59+C59-D59</f>
        <v>300000</v>
      </c>
    </row>
    <row r="60" spans="1:8" s="84" customFormat="1" ht="15">
      <c r="A60" s="93"/>
      <c r="B60" s="97"/>
      <c r="C60" s="94"/>
      <c r="D60" s="95"/>
      <c r="E60" s="96"/>
    </row>
    <row r="61" spans="1:8">
      <c r="A61" s="109" t="s">
        <v>9</v>
      </c>
      <c r="B61" s="109"/>
      <c r="C61" s="109"/>
      <c r="D61" s="109"/>
      <c r="E61" s="109"/>
    </row>
    <row r="62" spans="1:8" ht="11.25" customHeight="1">
      <c r="A62" s="37"/>
      <c r="C62" s="38"/>
      <c r="D62" s="64"/>
      <c r="E62" s="65"/>
    </row>
    <row r="63" spans="1:8">
      <c r="A63" s="4" t="s">
        <v>61</v>
      </c>
      <c r="B63" s="5"/>
      <c r="C63" s="55"/>
      <c r="D63" s="56"/>
      <c r="E63" s="35"/>
    </row>
    <row r="64" spans="1:8">
      <c r="A64" s="66" t="s">
        <v>46</v>
      </c>
      <c r="B64" s="70">
        <v>9230</v>
      </c>
      <c r="C64" s="57"/>
      <c r="D64" s="11"/>
      <c r="E64" s="8">
        <v>92300</v>
      </c>
      <c r="F64" s="21"/>
    </row>
    <row r="65" spans="1:5">
      <c r="A65" s="4" t="s">
        <v>62</v>
      </c>
      <c r="B65" s="5"/>
      <c r="C65" s="55"/>
      <c r="D65" s="56"/>
      <c r="E65" s="35"/>
    </row>
    <row r="66" spans="1:5" ht="30">
      <c r="A66" s="67" t="s">
        <v>34</v>
      </c>
      <c r="B66" s="70"/>
      <c r="C66" s="57"/>
      <c r="D66" s="11"/>
      <c r="E66" s="8">
        <f>B66+C66-D66</f>
        <v>0</v>
      </c>
    </row>
    <row r="67" spans="1:5">
      <c r="B67" s="18"/>
      <c r="C67" s="68"/>
      <c r="D67" s="18"/>
      <c r="E67" s="18"/>
    </row>
    <row r="68" spans="1:5">
      <c r="B68" s="88">
        <f>(B64+B66)/12*8</f>
        <v>6153.333333333333</v>
      </c>
      <c r="C68" s="89" t="s">
        <v>10</v>
      </c>
    </row>
  </sheetData>
  <mergeCells count="10">
    <mergeCell ref="A1:E1"/>
    <mergeCell ref="A2:E2"/>
    <mergeCell ref="A61:E61"/>
    <mergeCell ref="B46:B47"/>
    <mergeCell ref="E46:E47"/>
    <mergeCell ref="C46:C47"/>
    <mergeCell ref="B51:B54"/>
    <mergeCell ref="C51:C54"/>
    <mergeCell ref="E51:E54"/>
    <mergeCell ref="A57:E5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Светозарево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1</cp:revision>
  <cp:lastPrinted>2023-06-08T10:55:54Z</cp:lastPrinted>
  <dcterms:created xsi:type="dcterms:W3CDTF">2006-09-28T05:33:49Z</dcterms:created>
  <dcterms:modified xsi:type="dcterms:W3CDTF">2024-03-29T10:08:20Z</dcterms:modified>
  <dc:language>ru-RU</dc:language>
</cp:coreProperties>
</file>